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hannon\Desktop\"/>
    </mc:Choice>
  </mc:AlternateContent>
  <bookViews>
    <workbookView xWindow="0" yWindow="0" windowWidth="15345" windowHeight="4545"/>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0" i="1" l="1"/>
  <c r="C20" i="1"/>
  <c r="E18" i="1" l="1"/>
  <c r="D21" i="1"/>
  <c r="C21" i="1"/>
  <c r="B21" i="1"/>
  <c r="B15" i="1"/>
  <c r="B20" i="1"/>
  <c r="B22" i="1" l="1"/>
  <c r="C22" i="1"/>
  <c r="E20" i="1"/>
  <c r="D22" i="1"/>
  <c r="E21" i="1"/>
  <c r="E22" i="1" l="1"/>
  <c r="B24" i="1" s="1"/>
</calcChain>
</file>

<file path=xl/sharedStrings.xml><?xml version="1.0" encoding="utf-8"?>
<sst xmlns="http://schemas.openxmlformats.org/spreadsheetml/2006/main" count="24" uniqueCount="24">
  <si>
    <t>Year 1</t>
  </si>
  <si>
    <t>Year 2</t>
  </si>
  <si>
    <t>Year 3</t>
  </si>
  <si>
    <t>Average Annual Salary</t>
  </si>
  <si>
    <t>State Income Tax Revenue Generated</t>
  </si>
  <si>
    <t>State Sales Tax Revenue Generated</t>
  </si>
  <si>
    <t>Total State Revenue Generated</t>
  </si>
  <si>
    <t>GO Virginia Request</t>
  </si>
  <si>
    <t>Total State Investment</t>
  </si>
  <si>
    <t>Total</t>
  </si>
  <si>
    <t>Commonwealth's ROI %</t>
  </si>
  <si>
    <t>Additional State Leverage (if applicable)</t>
  </si>
  <si>
    <t>Assumptions</t>
  </si>
  <si>
    <t>Direct Jobs Created</t>
  </si>
  <si>
    <t>2. State sales tax revenue assumes a worker's net income will be 70% of their salary, and that worker will spend 1/3 of their net income on goods/services subjected to the state sales tax of 4.3%</t>
  </si>
  <si>
    <t>1. State income tax revenue is based on $720 + 5.75% of taxable income over $17,0000 for each direct job</t>
  </si>
  <si>
    <t>Instructions</t>
  </si>
  <si>
    <t>Per Capita Return on Investment</t>
  </si>
  <si>
    <t>1. Please enter what GO Virginia region you are submitting your project through.</t>
  </si>
  <si>
    <t>2. Please enter the name of the Per Capita project.</t>
  </si>
  <si>
    <r>
      <t xml:space="preserve">3. Please enter the fields highlighted in green. This template will auto calculate the rest of the fields. Only include the direct number of jobs being created each year. The formula will aggregate jobs year-over-year. For example, if your project is creating 20 jobs in year 1, 20 jobs in year 2, and 20 jobs in year 3, </t>
    </r>
    <r>
      <rPr>
        <b/>
        <sz val="11"/>
        <color rgb="FFFF0000"/>
        <rFont val="Calibri"/>
        <family val="2"/>
        <scheme val="minor"/>
      </rPr>
      <t>DO NOT</t>
    </r>
    <r>
      <rPr>
        <sz val="11"/>
        <color theme="1"/>
        <rFont val="Calibri"/>
        <family val="2"/>
        <scheme val="minor"/>
      </rPr>
      <t xml:space="preserve"> input 40 jobs in year 2 and 60 jobs in year 3. </t>
    </r>
  </si>
  <si>
    <t>4. Commonwealth's ROI % should reflect a positiive return</t>
  </si>
  <si>
    <t xml:space="preserve">Project Name: </t>
  </si>
  <si>
    <t xml:space="preserve">Region: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</si>
</sst>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
  </numFmts>
  <fonts count="4" x14ac:knownFonts="1">
    <font>
      <sz val="11"/>
      <color theme="1"/>
      <name val="Calibri"/>
      <family val="2"/>
      <scheme val="minor"/>
    </font>
    <font>
      <u/>
      <sz val="11"/>
      <color theme="1"/>
      <name val="Calibri"/>
      <family val="2"/>
      <scheme val="minor"/>
    </font>
    <font>
      <b/>
      <sz val="14"/>
      <color theme="1"/>
      <name val="Calibri"/>
      <family val="2"/>
      <scheme val="minor"/>
    </font>
    <font>
      <b/>
      <sz val="11"/>
      <color rgb="FFFF0000"/>
      <name val="Calibri"/>
      <family val="2"/>
      <scheme val="minor"/>
    </font>
  </fonts>
  <fills count="7">
    <fill>
      <patternFill patternType="none"/>
    </fill>
    <fill>
      <patternFill patternType="gray125"/>
    </fill>
    <fill>
      <patternFill patternType="solid">
        <fgColor theme="0"/>
        <bgColor indexed="64"/>
      </patternFill>
    </fill>
    <fill>
      <patternFill patternType="solid">
        <fgColor indexed="65"/>
        <bgColor theme="0"/>
      </patternFill>
    </fill>
    <fill>
      <patternFill patternType="solid">
        <fgColor theme="9" tint="0.59999389629810485"/>
        <bgColor theme="0"/>
      </patternFill>
    </fill>
    <fill>
      <patternFill patternType="solid">
        <fgColor theme="0" tint="-0.249977111117893"/>
        <bgColor theme="0"/>
      </patternFill>
    </fill>
    <fill>
      <patternFill patternType="solid">
        <fgColor theme="1"/>
        <bgColor theme="0"/>
      </patternFill>
    </fill>
  </fills>
  <borders count="16">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34">
    <xf numFmtId="0" fontId="0" fillId="0" borderId="0" xfId="0"/>
    <xf numFmtId="0" fontId="0" fillId="3" borderId="0" xfId="0" applyFill="1"/>
    <xf numFmtId="0" fontId="0" fillId="3" borderId="4" xfId="0" applyFill="1" applyBorder="1"/>
    <xf numFmtId="0" fontId="0" fillId="3" borderId="6" xfId="0" applyFill="1" applyBorder="1"/>
    <xf numFmtId="0" fontId="0" fillId="5" borderId="8" xfId="0" applyFill="1" applyBorder="1"/>
    <xf numFmtId="164" fontId="0" fillId="5" borderId="9" xfId="0" applyNumberFormat="1" applyFill="1" applyBorder="1"/>
    <xf numFmtId="0" fontId="0" fillId="3" borderId="10" xfId="0" applyFill="1" applyBorder="1"/>
    <xf numFmtId="0" fontId="0" fillId="3" borderId="5" xfId="0" applyFill="1" applyBorder="1"/>
    <xf numFmtId="0" fontId="0" fillId="3" borderId="7" xfId="0" applyFill="1" applyBorder="1"/>
    <xf numFmtId="164" fontId="0" fillId="3" borderId="1" xfId="0" applyNumberFormat="1" applyFill="1" applyBorder="1"/>
    <xf numFmtId="164" fontId="0" fillId="3" borderId="7" xfId="0" applyNumberFormat="1" applyFill="1" applyBorder="1"/>
    <xf numFmtId="164" fontId="0" fillId="5" borderId="11" xfId="0" applyNumberFormat="1" applyFill="1" applyBorder="1"/>
    <xf numFmtId="0" fontId="0" fillId="5" borderId="2" xfId="0" applyFill="1" applyBorder="1"/>
    <xf numFmtId="10" fontId="0" fillId="5" borderId="3" xfId="0" applyNumberFormat="1" applyFill="1" applyBorder="1"/>
    <xf numFmtId="0" fontId="0" fillId="3" borderId="0" xfId="0" applyFill="1" applyBorder="1"/>
    <xf numFmtId="10" fontId="0" fillId="3" borderId="0" xfId="0" applyNumberFormat="1" applyFill="1" applyBorder="1"/>
    <xf numFmtId="0" fontId="1" fillId="3" borderId="0" xfId="0" applyFont="1" applyFill="1" applyBorder="1"/>
    <xf numFmtId="0" fontId="1" fillId="3" borderId="0" xfId="0" applyFont="1" applyFill="1"/>
    <xf numFmtId="0" fontId="0" fillId="2" borderId="0" xfId="0" applyFill="1"/>
    <xf numFmtId="0" fontId="2" fillId="3" borderId="0" xfId="0" applyFont="1" applyFill="1"/>
    <xf numFmtId="0" fontId="0" fillId="3" borderId="0" xfId="0" applyFont="1" applyFill="1" applyBorder="1"/>
    <xf numFmtId="164" fontId="0" fillId="6" borderId="7" xfId="0" applyNumberFormat="1" applyFill="1" applyBorder="1" applyAlignment="1">
      <alignment horizontal="center"/>
    </xf>
    <xf numFmtId="0" fontId="0" fillId="2" borderId="0" xfId="0" applyFill="1" applyAlignment="1"/>
    <xf numFmtId="0" fontId="0" fillId="0" borderId="12" xfId="0" applyFill="1" applyBorder="1" applyProtection="1">
      <protection locked="0"/>
    </xf>
    <xf numFmtId="164" fontId="0" fillId="4" borderId="5" xfId="0" applyNumberFormat="1" applyFill="1" applyBorder="1" applyProtection="1">
      <protection locked="0"/>
    </xf>
    <xf numFmtId="164" fontId="0" fillId="4" borderId="7" xfId="0" applyNumberFormat="1" applyFill="1" applyBorder="1" applyProtection="1">
      <protection locked="0"/>
    </xf>
    <xf numFmtId="0" fontId="0" fillId="4" borderId="1" xfId="0" applyFill="1" applyBorder="1" applyProtection="1">
      <protection locked="0"/>
    </xf>
    <xf numFmtId="164" fontId="0" fillId="4" borderId="1" xfId="0" applyNumberFormat="1" applyFill="1" applyBorder="1" applyProtection="1">
      <protection locked="0"/>
    </xf>
    <xf numFmtId="0" fontId="0" fillId="3" borderId="0" xfId="0" applyFill="1" applyAlignment="1">
      <alignment wrapText="1"/>
    </xf>
    <xf numFmtId="0" fontId="0" fillId="0" borderId="13" xfId="0" applyFill="1" applyBorder="1" applyAlignment="1" applyProtection="1">
      <protection locked="0"/>
    </xf>
    <xf numFmtId="0" fontId="0" fillId="0" borderId="14" xfId="0" applyFill="1" applyBorder="1" applyAlignment="1" applyProtection="1">
      <protection locked="0"/>
    </xf>
    <xf numFmtId="0" fontId="0" fillId="0" borderId="15" xfId="0" applyFill="1" applyBorder="1" applyAlignment="1" applyProtection="1">
      <protection locked="0"/>
    </xf>
    <xf numFmtId="0" fontId="0" fillId="3" borderId="0" xfId="0" applyFill="1" applyBorder="1" applyAlignment="1">
      <alignment wrapText="1"/>
    </xf>
    <xf numFmtId="0" fontId="0" fillId="0" borderId="0" xfId="0"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584489</xdr:colOff>
      <xdr:row>6</xdr:row>
      <xdr:rowOff>62520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4061114" cy="120552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G37"/>
  <sheetViews>
    <sheetView tabSelected="1" topLeftCell="A2" workbookViewId="0">
      <selection activeCell="H14" sqref="H14"/>
    </sheetView>
  </sheetViews>
  <sheetFormatPr defaultRowHeight="15" x14ac:dyDescent="0.25"/>
  <cols>
    <col min="1" max="1" width="38" style="1" customWidth="1"/>
    <col min="2" max="2" width="14.140625" style="1" customWidth="1"/>
    <col min="3" max="3" width="12.28515625" style="1" customWidth="1"/>
    <col min="4" max="4" width="14.140625" style="1" customWidth="1"/>
    <col min="5" max="5" width="12.7109375" style="1" customWidth="1"/>
    <col min="6" max="16384" width="9.140625" style="1"/>
  </cols>
  <sheetData>
    <row r="8" spans="1:4" ht="18.75" x14ac:dyDescent="0.3">
      <c r="A8" s="19" t="s">
        <v>17</v>
      </c>
    </row>
    <row r="10" spans="1:4" x14ac:dyDescent="0.25">
      <c r="A10" s="23" t="s">
        <v>23</v>
      </c>
      <c r="B10" s="18"/>
      <c r="C10" s="18"/>
      <c r="D10" s="18"/>
    </row>
    <row r="11" spans="1:4" x14ac:dyDescent="0.25">
      <c r="A11" s="29" t="s">
        <v>22</v>
      </c>
      <c r="B11" s="30"/>
      <c r="C11" s="30"/>
      <c r="D11" s="31"/>
    </row>
    <row r="12" spans="1:4" ht="15.75" thickBot="1" x14ac:dyDescent="0.3"/>
    <row r="13" spans="1:4" x14ac:dyDescent="0.25">
      <c r="A13" s="2" t="s">
        <v>7</v>
      </c>
      <c r="B13" s="24"/>
    </row>
    <row r="14" spans="1:4" x14ac:dyDescent="0.25">
      <c r="A14" s="3" t="s">
        <v>11</v>
      </c>
      <c r="B14" s="25"/>
    </row>
    <row r="15" spans="1:4" ht="15.75" thickBot="1" x14ac:dyDescent="0.3">
      <c r="A15" s="4" t="s">
        <v>8</v>
      </c>
      <c r="B15" s="5">
        <f>SUM(B13:B14)</f>
        <v>0</v>
      </c>
    </row>
    <row r="16" spans="1:4" ht="15.75" thickBot="1" x14ac:dyDescent="0.3"/>
    <row r="17" spans="1:7" x14ac:dyDescent="0.25">
      <c r="A17" s="2"/>
      <c r="B17" s="6" t="s">
        <v>0</v>
      </c>
      <c r="C17" s="6" t="s">
        <v>1</v>
      </c>
      <c r="D17" s="6" t="s">
        <v>2</v>
      </c>
      <c r="E17" s="7" t="s">
        <v>9</v>
      </c>
    </row>
    <row r="18" spans="1:7" x14ac:dyDescent="0.25">
      <c r="A18" s="3" t="s">
        <v>13</v>
      </c>
      <c r="B18" s="26"/>
      <c r="C18" s="26"/>
      <c r="D18" s="26"/>
      <c r="E18" s="8">
        <f>SUM(B18:D18)</f>
        <v>0</v>
      </c>
    </row>
    <row r="19" spans="1:7" x14ac:dyDescent="0.25">
      <c r="A19" s="3" t="s">
        <v>3</v>
      </c>
      <c r="B19" s="27"/>
      <c r="C19" s="27"/>
      <c r="D19" s="27"/>
      <c r="E19" s="21"/>
    </row>
    <row r="20" spans="1:7" x14ac:dyDescent="0.25">
      <c r="A20" s="3" t="s">
        <v>4</v>
      </c>
      <c r="B20" s="9">
        <f>B18*(0.0575*(B19-17000))+(720*B18)</f>
        <v>0</v>
      </c>
      <c r="C20" s="9">
        <f>(B18+C18)*(0.0575*(C19-17000))+(720*C18)+(720*B18)</f>
        <v>0</v>
      </c>
      <c r="D20" s="9">
        <f>(B18+C18+D18)*(0.0575*(D19-17000))+(720*D18)+(720*C18)+(720*B18)</f>
        <v>0</v>
      </c>
      <c r="E20" s="10">
        <f>SUM(B20:D20)</f>
        <v>0</v>
      </c>
    </row>
    <row r="21" spans="1:7" x14ac:dyDescent="0.25">
      <c r="A21" s="3" t="s">
        <v>5</v>
      </c>
      <c r="B21" s="9">
        <f>B18*((B19*0.7)/3)*0.043</f>
        <v>0</v>
      </c>
      <c r="C21" s="9">
        <f>(B18+C18)*((C19*0.7)/3)*0.043</f>
        <v>0</v>
      </c>
      <c r="D21" s="9">
        <f>(B18+C18+D18)*((D19*0.7)/3)*0.043</f>
        <v>0</v>
      </c>
      <c r="E21" s="10">
        <f>SUM(B21:D21)</f>
        <v>0</v>
      </c>
    </row>
    <row r="22" spans="1:7" ht="15.75" thickBot="1" x14ac:dyDescent="0.3">
      <c r="A22" s="4" t="s">
        <v>6</v>
      </c>
      <c r="B22" s="11">
        <f>B20+B21</f>
        <v>0</v>
      </c>
      <c r="C22" s="11">
        <f t="shared" ref="C22:E22" si="0">C20+C21</f>
        <v>0</v>
      </c>
      <c r="D22" s="11">
        <f t="shared" si="0"/>
        <v>0</v>
      </c>
      <c r="E22" s="5">
        <f t="shared" si="0"/>
        <v>0</v>
      </c>
    </row>
    <row r="23" spans="1:7" ht="15.75" thickBot="1" x14ac:dyDescent="0.3"/>
    <row r="24" spans="1:7" ht="15.75" thickBot="1" x14ac:dyDescent="0.3">
      <c r="A24" s="12" t="s">
        <v>10</v>
      </c>
      <c r="B24" s="13" t="e">
        <f>(E22-B15)/B15</f>
        <v>#DIV/0!</v>
      </c>
    </row>
    <row r="25" spans="1:7" x14ac:dyDescent="0.25">
      <c r="A25" s="14"/>
      <c r="B25" s="15"/>
    </row>
    <row r="26" spans="1:7" x14ac:dyDescent="0.25">
      <c r="A26" s="16" t="s">
        <v>16</v>
      </c>
      <c r="B26" s="15"/>
    </row>
    <row r="27" spans="1:7" x14ac:dyDescent="0.25">
      <c r="A27" s="20" t="s">
        <v>18</v>
      </c>
      <c r="B27" s="15"/>
    </row>
    <row r="28" spans="1:7" x14ac:dyDescent="0.25">
      <c r="A28" s="20" t="s">
        <v>19</v>
      </c>
      <c r="B28" s="15"/>
    </row>
    <row r="29" spans="1:7" x14ac:dyDescent="0.25">
      <c r="A29" s="32" t="s">
        <v>20</v>
      </c>
      <c r="B29" s="33"/>
      <c r="C29" s="33"/>
      <c r="D29" s="33"/>
      <c r="E29" s="33"/>
      <c r="F29" s="33"/>
      <c r="G29" s="33"/>
    </row>
    <row r="30" spans="1:7" x14ac:dyDescent="0.25">
      <c r="A30" s="33"/>
      <c r="B30" s="33"/>
      <c r="C30" s="33"/>
      <c r="D30" s="33"/>
      <c r="E30" s="33"/>
      <c r="F30" s="33"/>
      <c r="G30" s="33"/>
    </row>
    <row r="31" spans="1:7" x14ac:dyDescent="0.25">
      <c r="A31" s="33"/>
      <c r="B31" s="33"/>
      <c r="C31" s="33"/>
      <c r="D31" s="33"/>
      <c r="E31" s="33"/>
      <c r="F31" s="33"/>
      <c r="G31" s="33"/>
    </row>
    <row r="32" spans="1:7" x14ac:dyDescent="0.25">
      <c r="A32" s="22" t="s">
        <v>21</v>
      </c>
      <c r="B32" s="22"/>
      <c r="C32" s="22"/>
      <c r="D32" s="22"/>
      <c r="E32" s="22"/>
      <c r="F32" s="22"/>
      <c r="G32" s="22"/>
    </row>
    <row r="34" spans="1:6" x14ac:dyDescent="0.25">
      <c r="A34" s="17" t="s">
        <v>12</v>
      </c>
    </row>
    <row r="35" spans="1:6" x14ac:dyDescent="0.25">
      <c r="A35" s="1" t="s">
        <v>15</v>
      </c>
    </row>
    <row r="36" spans="1:6" x14ac:dyDescent="0.25">
      <c r="A36" s="28" t="s">
        <v>14</v>
      </c>
      <c r="B36" s="28"/>
      <c r="C36" s="28"/>
      <c r="D36" s="28"/>
      <c r="E36" s="28"/>
      <c r="F36" s="28"/>
    </row>
    <row r="37" spans="1:6" x14ac:dyDescent="0.25">
      <c r="A37" s="28"/>
      <c r="B37" s="28"/>
      <c r="C37" s="28"/>
      <c r="D37" s="28"/>
      <c r="E37" s="28"/>
      <c r="F37" s="28"/>
    </row>
  </sheetData>
  <sheetProtection algorithmName="SHA-512" hashValue="Azi/Ba2TRL5rlDBpjk6FAZROkOfDjlHu53/pu9w2BLpjkb2wPlUWQRA3BJIonR19pi4ekvgpYEpBQRjwjcXQ1Q==" saltValue="lEwwhlkiedeXk+ulQtPdaA==" spinCount="100000" sheet="1" objects="1" scenarios="1"/>
  <mergeCells count="3">
    <mergeCell ref="A36:F37"/>
    <mergeCell ref="A11:D11"/>
    <mergeCell ref="A29:G31"/>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Virginia IT Infrastructure Partnership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Gammel, Billy (DHCD)</dc:creator>
  <cp:lastModifiedBy>Shannon</cp:lastModifiedBy>
  <dcterms:created xsi:type="dcterms:W3CDTF">2018-06-14T13:32:55Z</dcterms:created>
  <dcterms:modified xsi:type="dcterms:W3CDTF">2018-09-11T20:45:07Z</dcterms:modified>
</cp:coreProperties>
</file>